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 Moreira Gomes\Desktop\MBA AUDITORIA E PERICIA CONTABIL\AuditSign\Biblioteca\Planilhas\"/>
    </mc:Choice>
  </mc:AlternateContent>
  <bookViews>
    <workbookView xWindow="0" yWindow="0" windowWidth="23040" windowHeight="9384"/>
  </bookViews>
  <sheets>
    <sheet name="Atrasados" sheetId="1" r:id="rId1"/>
  </sheets>
  <definedNames>
    <definedName name="Hoje">Atrasados!$F$8</definedName>
    <definedName name="Juros">Atrasados!$J$5</definedName>
    <definedName name="Multa">Atrasados!$J$4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K33" i="1" l="1"/>
  <c r="K3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H15" i="1"/>
  <c r="H35" i="1" s="1"/>
  <c r="H16" i="1"/>
  <c r="H17" i="1"/>
  <c r="H18" i="1"/>
  <c r="H19" i="1"/>
  <c r="H20" i="1"/>
  <c r="H21" i="1"/>
  <c r="H22" i="1"/>
  <c r="H23" i="1"/>
  <c r="K23" i="1" s="1"/>
  <c r="H24" i="1"/>
  <c r="H25" i="1"/>
  <c r="H26" i="1"/>
  <c r="H27" i="1"/>
  <c r="K27" i="1" s="1"/>
  <c r="H28" i="1"/>
  <c r="H29" i="1"/>
  <c r="H30" i="1"/>
  <c r="H31" i="1"/>
  <c r="K31" i="1" s="1"/>
  <c r="H32" i="1"/>
  <c r="H33" i="1"/>
  <c r="H34" i="1"/>
  <c r="K24" i="1"/>
  <c r="K25" i="1"/>
  <c r="K26" i="1"/>
  <c r="K28" i="1"/>
  <c r="K29" i="1"/>
  <c r="K30" i="1"/>
  <c r="K32" i="1"/>
  <c r="F35" i="1"/>
  <c r="E23" i="1"/>
  <c r="E24" i="1"/>
  <c r="E25" i="1"/>
  <c r="E26" i="1"/>
  <c r="E27" i="1"/>
  <c r="E28" i="1"/>
  <c r="E29" i="1"/>
  <c r="E30" i="1"/>
  <c r="E31" i="1"/>
  <c r="E32" i="1"/>
  <c r="E33" i="1"/>
  <c r="E34" i="1"/>
  <c r="E21" i="1"/>
  <c r="E19" i="1"/>
  <c r="E22" i="1"/>
  <c r="E20" i="1"/>
  <c r="E18" i="1"/>
  <c r="E17" i="1"/>
  <c r="K22" i="1"/>
  <c r="K17" i="1"/>
  <c r="K18" i="1"/>
  <c r="K20" i="1"/>
  <c r="K21" i="1"/>
  <c r="I15" i="1" l="1"/>
  <c r="I16" i="1"/>
  <c r="E16" i="1"/>
  <c r="K19" i="1"/>
  <c r="E15" i="1"/>
  <c r="K16" i="1" l="1"/>
  <c r="K15" i="1"/>
  <c r="K35" i="1" s="1"/>
  <c r="J8" i="1" s="1"/>
  <c r="I35" i="1" l="1"/>
</calcChain>
</file>

<file path=xl/comments1.xml><?xml version="1.0" encoding="utf-8"?>
<comments xmlns="http://schemas.openxmlformats.org/spreadsheetml/2006/main">
  <authors>
    <author>Cadu Crestana</author>
    <author>JULIO PAIM</author>
  </authors>
  <commentList>
    <comment ref="F8" authorId="0" shapeId="0">
      <text>
        <r>
          <rPr>
            <sz val="11"/>
            <color theme="1"/>
            <rFont val="Calibri"/>
            <family val="2"/>
            <scheme val="minor"/>
          </rPr>
          <t>Caso queira simular a planilha com uma data diferente de "hoje", digite a data nesta célula</t>
        </r>
      </text>
    </comment>
    <comment ref="G14" authorId="1" shapeId="0">
      <text>
        <r>
          <rPr>
            <sz val="12"/>
            <color indexed="81"/>
            <rFont val="Calibri"/>
            <family val="2"/>
          </rPr>
          <t>Caso deseje aplicar a correção monetária, digite a porcentagem na respectiva coluna. Recomendamos o uso da Calculadora do Cidadão, do site do Banco Central do Brasil: www.bcb.gov.br, ou clique no link abaixo, no final da planilha, para acessar a ferramenta diretamente.</t>
        </r>
      </text>
    </comment>
  </commentList>
</comments>
</file>

<file path=xl/sharedStrings.xml><?xml version="1.0" encoding="utf-8"?>
<sst xmlns="http://schemas.openxmlformats.org/spreadsheetml/2006/main" count="38" uniqueCount="38">
  <si>
    <t>Nome do Condomínio</t>
  </si>
  <si>
    <t>Telefone:</t>
  </si>
  <si>
    <t>(0xx) xxxx-xxxx</t>
  </si>
  <si>
    <t>Site:</t>
  </si>
  <si>
    <t>www.exemplo.com.br</t>
  </si>
  <si>
    <t>Email:</t>
  </si>
  <si>
    <t>Atenção:</t>
  </si>
  <si>
    <t>exemplo@exemplo.com.br</t>
  </si>
  <si>
    <t>Descrição</t>
  </si>
  <si>
    <t>Data de Vencimento</t>
  </si>
  <si>
    <t>Valor Original</t>
  </si>
  <si>
    <t>Multa</t>
  </si>
  <si>
    <t>Juros</t>
  </si>
  <si>
    <t>Valor Final</t>
  </si>
  <si>
    <t>Taxa Condominial</t>
  </si>
  <si>
    <t>Multa:</t>
  </si>
  <si>
    <t>Juros Mensais</t>
  </si>
  <si>
    <t>Meses em Atraso</t>
  </si>
  <si>
    <t>Atualização de Pagamentos em Aberto</t>
  </si>
  <si>
    <t>CEP:</t>
  </si>
  <si>
    <t>Cidade, Estado:</t>
  </si>
  <si>
    <t>Endereço:</t>
  </si>
  <si>
    <t>Dívida Total:</t>
  </si>
  <si>
    <t>Total</t>
  </si>
  <si>
    <t>Correção</t>
  </si>
  <si>
    <t>Correção Monetária*</t>
  </si>
  <si>
    <t xml:space="preserve">Condômino: </t>
  </si>
  <si>
    <t xml:space="preserve">Unidade: </t>
  </si>
  <si>
    <t xml:space="preserve">Data Referência: </t>
  </si>
  <si>
    <t>Tipo de Juros:</t>
  </si>
  <si>
    <t>Composto</t>
  </si>
  <si>
    <t>3) Senha para desbloqueio da planilha: sindiconet</t>
  </si>
  <si>
    <t>1) Digitar valores somente em células cinzas</t>
  </si>
  <si>
    <t>2) Células brancas contém fórmulas</t>
  </si>
  <si>
    <t>OBSERVAÇÕES IMPORTANTES</t>
  </si>
  <si>
    <r>
      <rPr>
        <b/>
        <sz val="11"/>
        <color theme="1"/>
        <rFont val="Calibri"/>
        <family val="2"/>
        <scheme val="minor"/>
      </rPr>
      <t>&gt; CORREÇÃO MONETÁRIA:</t>
    </r>
    <r>
      <rPr>
        <sz val="11"/>
        <color theme="1"/>
        <rFont val="Calibri"/>
        <family val="2"/>
        <scheme val="minor"/>
      </rPr>
      <t xml:space="preserve"> Caso deseje aplicar a correção monetária, digite a porcentagem na respectiva coluna. Recomendamos o uso da Calculadora do Cidadão, do site do Banco Central do Brasil: www.bcb.gov.br, ou clique no link ao lado para acessar a ferramenta diretamente. LINK: </t>
    </r>
    <r>
      <rPr>
        <u/>
        <sz val="11"/>
        <color rgb="FF0000FF"/>
        <rFont val="Calibri"/>
        <family val="2"/>
        <scheme val="minor"/>
      </rPr>
      <t>https://tinyurl.com/mlohur</t>
    </r>
  </si>
  <si>
    <t>Fundo de reserva</t>
  </si>
  <si>
    <r>
      <rPr>
        <b/>
        <sz val="11"/>
        <color theme="1"/>
        <rFont val="Calibri"/>
        <family val="2"/>
        <scheme val="minor"/>
      </rPr>
      <t>&gt; IMPORTANTE</t>
    </r>
    <r>
      <rPr>
        <sz val="11"/>
        <color theme="1"/>
        <rFont val="Calibri"/>
        <family val="2"/>
        <scheme val="minor"/>
      </rPr>
      <t xml:space="preserve">: Essa planilha serve apenas para conferência e cálculo de valores. Não tem validade jurídica e a Metrópole não se responsabiliza pelo seu uso. Caso venha aplicar juridicamente os valores aqui apresentados, recomendamos a contratação e verificação de um advogado ou da sua administradora.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</si>
</sst>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&quot;\ #,##0.00;[Red]\-&quot;R$&quot;\ #,##0.00"/>
    <numFmt numFmtId="165" formatCode="_(&quot;R$&quot;* #,##0.00_);_(&quot;R$&quot;* \(#,##0.00\);_(&quot;R$&quot;* &quot;-&quot;??_);_(@_)"/>
    <numFmt numFmtId="166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96969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969696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2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2" fontId="0" fillId="0" borderId="0" xfId="0" applyNumberFormat="1" applyFont="1" applyProtection="1"/>
    <xf numFmtId="2" fontId="4" fillId="0" borderId="0" xfId="0" applyNumberFormat="1" applyFont="1" applyProtection="1"/>
    <xf numFmtId="2" fontId="5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2" fontId="8" fillId="2" borderId="0" xfId="0" applyNumberFormat="1" applyFont="1" applyFill="1" applyAlignment="1" applyProtection="1">
      <alignment vertical="center"/>
      <protection locked="0"/>
    </xf>
    <xf numFmtId="0" fontId="0" fillId="0" borderId="0" xfId="0" applyFont="1" applyProtection="1"/>
    <xf numFmtId="2" fontId="6" fillId="2" borderId="0" xfId="2" applyNumberFormat="1" applyFont="1" applyFill="1" applyAlignment="1" applyProtection="1">
      <alignment horizontal="left" vertical="top"/>
      <protection locked="0"/>
    </xf>
    <xf numFmtId="2" fontId="9" fillId="2" borderId="0" xfId="0" applyNumberFormat="1" applyFont="1" applyFill="1" applyAlignment="1" applyProtection="1">
      <alignment horizontal="left"/>
      <protection locked="0"/>
    </xf>
    <xf numFmtId="2" fontId="6" fillId="2" borderId="0" xfId="2" applyNumberFormat="1" applyFont="1" applyFill="1" applyAlignment="1" applyProtection="1">
      <alignment horizontal="left"/>
      <protection locked="0"/>
    </xf>
    <xf numFmtId="0" fontId="0" fillId="2" borderId="2" xfId="0" applyFont="1" applyFill="1" applyBorder="1" applyProtection="1"/>
    <xf numFmtId="0" fontId="0" fillId="0" borderId="2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0" fillId="0" borderId="4" xfId="0" applyFont="1" applyFill="1" applyBorder="1" applyAlignment="1" applyProtection="1">
      <alignment vertical="center"/>
    </xf>
    <xf numFmtId="2" fontId="8" fillId="2" borderId="0" xfId="0" applyNumberFormat="1" applyFont="1" applyFill="1" applyAlignment="1" applyProtection="1">
      <alignment vertical="center"/>
    </xf>
    <xf numFmtId="10" fontId="0" fillId="0" borderId="0" xfId="0" applyNumberFormat="1" applyFont="1" applyProtection="1"/>
    <xf numFmtId="0" fontId="0" fillId="0" borderId="0" xfId="0" applyProtection="1"/>
    <xf numFmtId="0" fontId="0" fillId="2" borderId="3" xfId="0" applyFont="1" applyFill="1" applyBorder="1" applyProtection="1"/>
    <xf numFmtId="43" fontId="2" fillId="0" borderId="0" xfId="1" applyFont="1" applyProtection="1"/>
    <xf numFmtId="0" fontId="0" fillId="0" borderId="3" xfId="0" applyFont="1" applyBorder="1" applyProtection="1"/>
    <xf numFmtId="0" fontId="10" fillId="3" borderId="4" xfId="0" applyFont="1" applyFill="1" applyBorder="1" applyAlignment="1" applyProtection="1">
      <alignment horizontal="center" vertical="center" wrapText="1"/>
    </xf>
    <xf numFmtId="43" fontId="0" fillId="0" borderId="6" xfId="1" applyFont="1" applyBorder="1" applyProtection="1"/>
    <xf numFmtId="43" fontId="0" fillId="0" borderId="1" xfId="1" applyFont="1" applyBorder="1" applyProtection="1"/>
    <xf numFmtId="43" fontId="0" fillId="0" borderId="5" xfId="1" applyFont="1" applyBorder="1" applyProtection="1"/>
    <xf numFmtId="0" fontId="10" fillId="3" borderId="4" xfId="0" applyFont="1" applyFill="1" applyBorder="1" applyProtection="1"/>
    <xf numFmtId="43" fontId="10" fillId="3" borderId="4" xfId="0" applyNumberFormat="1" applyFont="1" applyFill="1" applyBorder="1" applyProtection="1"/>
    <xf numFmtId="0" fontId="0" fillId="2" borderId="0" xfId="0" applyFont="1" applyFill="1" applyProtection="1">
      <protection locked="0"/>
    </xf>
    <xf numFmtId="0" fontId="0" fillId="2" borderId="6" xfId="0" applyFont="1" applyFill="1" applyBorder="1" applyProtection="1">
      <protection locked="0"/>
    </xf>
    <xf numFmtId="14" fontId="0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Protection="1">
      <protection locked="0"/>
    </xf>
    <xf numFmtId="14" fontId="0" fillId="2" borderId="5" xfId="0" applyNumberFormat="1" applyFont="1" applyFill="1" applyBorder="1" applyAlignment="1" applyProtection="1">
      <alignment horizontal="center"/>
      <protection locked="0"/>
    </xf>
    <xf numFmtId="43" fontId="0" fillId="2" borderId="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0" fillId="2" borderId="0" xfId="0" applyFont="1" applyFill="1" applyAlignment="1" applyProtection="1">
      <alignment horizontal="left"/>
      <protection locked="0"/>
    </xf>
    <xf numFmtId="10" fontId="0" fillId="0" borderId="0" xfId="0" applyNumberFormat="1" applyFont="1" applyAlignment="1" applyProtection="1">
      <alignment horizontal="left"/>
    </xf>
    <xf numFmtId="166" fontId="0" fillId="2" borderId="6" xfId="3" applyNumberFormat="1" applyFont="1" applyFill="1" applyBorder="1" applyAlignment="1" applyProtection="1">
      <alignment horizontal="center"/>
      <protection locked="0"/>
    </xf>
    <xf numFmtId="166" fontId="0" fillId="2" borderId="0" xfId="3" applyNumberFormat="1" applyFont="1" applyFill="1" applyBorder="1" applyAlignment="1" applyProtection="1">
      <alignment horizontal="center"/>
      <protection locked="0"/>
    </xf>
    <xf numFmtId="14" fontId="0" fillId="2" borderId="0" xfId="0" applyNumberFormat="1" applyFont="1" applyFill="1" applyAlignment="1" applyProtection="1">
      <alignment horizontal="center"/>
      <protection locked="0"/>
    </xf>
    <xf numFmtId="10" fontId="0" fillId="2" borderId="0" xfId="0" applyNumberFormat="1" applyFont="1" applyFill="1" applyAlignment="1" applyProtection="1">
      <alignment horizontal="center"/>
      <protection locked="0"/>
    </xf>
    <xf numFmtId="0" fontId="0" fillId="0" borderId="6" xfId="0" applyNumberFormat="1" applyFont="1" applyBorder="1" applyAlignment="1" applyProtection="1">
      <alignment horizontal="center"/>
      <protection hidden="1"/>
    </xf>
    <xf numFmtId="43" fontId="0" fillId="0" borderId="6" xfId="1" applyFont="1" applyBorder="1" applyProtection="1">
      <protection hidden="1"/>
    </xf>
    <xf numFmtId="43" fontId="0" fillId="0" borderId="1" xfId="1" applyFont="1" applyBorder="1" applyProtection="1">
      <protection hidden="1"/>
    </xf>
    <xf numFmtId="43" fontId="0" fillId="0" borderId="5" xfId="1" applyFont="1" applyBorder="1" applyProtection="1">
      <protection hidden="1"/>
    </xf>
    <xf numFmtId="2" fontId="3" fillId="0" borderId="0" xfId="0" applyNumberFormat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 applyProtection="1"/>
    <xf numFmtId="2" fontId="0" fillId="0" borderId="0" xfId="0" applyNumberFormat="1" applyFont="1" applyFill="1" applyProtection="1"/>
    <xf numFmtId="10" fontId="0" fillId="4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Protection="1"/>
    <xf numFmtId="0" fontId="7" fillId="0" borderId="0" xfId="0" applyFont="1" applyFill="1" applyProtection="1"/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7" fillId="4" borderId="0" xfId="0" applyFont="1" applyFill="1" applyProtection="1"/>
    <xf numFmtId="165" fontId="2" fillId="0" borderId="0" xfId="4" applyFont="1" applyAlignment="1" applyProtection="1">
      <alignment horizontal="left"/>
    </xf>
    <xf numFmtId="164" fontId="0" fillId="0" borderId="0" xfId="1" applyNumberFormat="1" applyFont="1" applyProtection="1"/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0" fillId="2" borderId="0" xfId="0" applyFont="1" applyFill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</cellXfs>
  <cellStyles count="5">
    <cellStyle name="Comma" xfId="1" builtinId="3"/>
    <cellStyle name="Currency" xfId="4" builtinId="4"/>
    <cellStyle name="Hyperlink" xfId="2" builtinId="8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exemplo@exemplo.com.br" TargetMode="External"/><Relationship Id="rId1" Type="http://schemas.openxmlformats.org/officeDocument/2006/relationships/hyperlink" Target="http://www.exemplo.com.b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41"/>
  <sheetViews>
    <sheetView showGridLines="0" tabSelected="1" workbookViewId="0">
      <pane ySplit="3" topLeftCell="A34" activePane="bottomLeft" state="frozen"/>
      <selection pane="bottomLeft" activeCell="E44" sqref="E44"/>
    </sheetView>
  </sheetViews>
  <sheetFormatPr defaultColWidth="8.88671875" defaultRowHeight="14.4" x14ac:dyDescent="0.3"/>
  <cols>
    <col min="1" max="1" width="3.33203125" style="6" customWidth="1"/>
    <col min="2" max="2" width="12.88671875" style="6" customWidth="1"/>
    <col min="3" max="3" width="42.44140625" style="6" bestFit="1" customWidth="1"/>
    <col min="4" max="4" width="17.44140625" style="6" customWidth="1"/>
    <col min="5" max="5" width="16" style="6" customWidth="1"/>
    <col min="6" max="7" width="15.88671875" style="6" customWidth="1"/>
    <col min="8" max="10" width="12.44140625" style="6" customWidth="1"/>
    <col min="11" max="20" width="13" style="6" customWidth="1"/>
    <col min="21" max="16384" width="8.88671875" style="6"/>
  </cols>
  <sheetData>
    <row r="2" spans="2:14" ht="21" x14ac:dyDescent="0.3">
      <c r="B2" s="5" t="s">
        <v>0</v>
      </c>
      <c r="C2" s="14"/>
      <c r="D2" s="46"/>
      <c r="E2" s="46"/>
      <c r="F2" s="47"/>
      <c r="G2" s="47"/>
      <c r="H2" s="47"/>
      <c r="I2" s="48"/>
      <c r="J2" s="48"/>
      <c r="K2" s="49"/>
    </row>
    <row r="3" spans="2:14" ht="25.5" customHeight="1" x14ac:dyDescent="0.3">
      <c r="C3" s="1"/>
      <c r="D3" s="1"/>
      <c r="E3" s="1"/>
      <c r="F3" s="2"/>
      <c r="G3" s="2"/>
      <c r="H3" s="1"/>
      <c r="I3" s="1"/>
      <c r="J3" s="1"/>
    </row>
    <row r="4" spans="2:14" x14ac:dyDescent="0.3">
      <c r="B4" s="3" t="s">
        <v>21</v>
      </c>
      <c r="C4" s="26"/>
      <c r="E4" s="3" t="s">
        <v>27</v>
      </c>
      <c r="F4" s="36"/>
      <c r="G4" s="37"/>
      <c r="I4" s="3" t="s">
        <v>15</v>
      </c>
      <c r="J4" s="41">
        <v>0.02</v>
      </c>
      <c r="M4" s="16"/>
      <c r="N4" s="16"/>
    </row>
    <row r="5" spans="2:14" x14ac:dyDescent="0.3">
      <c r="B5" s="3" t="s">
        <v>20</v>
      </c>
      <c r="C5" s="26"/>
      <c r="G5" s="15"/>
      <c r="I5" s="3" t="s">
        <v>16</v>
      </c>
      <c r="J5" s="41">
        <v>0.01</v>
      </c>
      <c r="M5" s="16"/>
      <c r="N5" s="16"/>
    </row>
    <row r="6" spans="2:14" x14ac:dyDescent="0.3">
      <c r="B6" s="3" t="s">
        <v>19</v>
      </c>
      <c r="C6" s="26"/>
      <c r="E6" s="3" t="s">
        <v>26</v>
      </c>
      <c r="F6" s="62"/>
      <c r="G6" s="62"/>
      <c r="I6" s="3" t="s">
        <v>29</v>
      </c>
      <c r="J6" s="50" t="s">
        <v>30</v>
      </c>
      <c r="M6" s="16"/>
      <c r="N6" s="16"/>
    </row>
    <row r="7" spans="2:14" x14ac:dyDescent="0.3">
      <c r="B7" s="3" t="s">
        <v>1</v>
      </c>
      <c r="C7" s="8" t="s">
        <v>2</v>
      </c>
      <c r="D7" s="2"/>
      <c r="M7" s="16"/>
      <c r="N7" s="16"/>
    </row>
    <row r="8" spans="2:14" x14ac:dyDescent="0.3">
      <c r="B8" s="3" t="s">
        <v>3</v>
      </c>
      <c r="C8" s="9" t="s">
        <v>4</v>
      </c>
      <c r="D8" s="2"/>
      <c r="E8" s="3" t="s">
        <v>28</v>
      </c>
      <c r="F8" s="40">
        <f ca="1">TODAY()</f>
        <v>43950</v>
      </c>
      <c r="G8" s="18"/>
      <c r="I8" s="3" t="s">
        <v>22</v>
      </c>
      <c r="J8" s="57">
        <f ca="1">K35</f>
        <v>2253.0613822389182</v>
      </c>
      <c r="K8" s="57"/>
      <c r="M8" s="16"/>
      <c r="N8" s="16"/>
    </row>
    <row r="9" spans="2:14" x14ac:dyDescent="0.3">
      <c r="B9" s="3" t="s">
        <v>5</v>
      </c>
      <c r="C9" s="7" t="s">
        <v>7</v>
      </c>
    </row>
    <row r="10" spans="2:14" ht="15.9" customHeight="1" x14ac:dyDescent="0.3">
      <c r="G10" s="4" t="s">
        <v>6</v>
      </c>
      <c r="H10" s="10" t="s">
        <v>32</v>
      </c>
      <c r="I10" s="12"/>
      <c r="J10" s="12"/>
      <c r="K10" s="17"/>
    </row>
    <row r="11" spans="2:14" ht="15.9" customHeight="1" x14ac:dyDescent="0.3">
      <c r="H11" s="11" t="s">
        <v>33</v>
      </c>
      <c r="I11" s="13"/>
      <c r="J11" s="13"/>
      <c r="K11" s="19"/>
    </row>
    <row r="12" spans="2:14" ht="18" x14ac:dyDescent="0.35">
      <c r="C12" s="51" t="s">
        <v>18</v>
      </c>
      <c r="H12" s="63" t="s">
        <v>31</v>
      </c>
      <c r="I12" s="64"/>
      <c r="J12" s="64"/>
      <c r="K12" s="65"/>
    </row>
    <row r="13" spans="2:14" ht="10.5" customHeight="1" x14ac:dyDescent="0.3"/>
    <row r="14" spans="2:14" ht="31.2" x14ac:dyDescent="0.3">
      <c r="C14" s="20" t="s">
        <v>8</v>
      </c>
      <c r="D14" s="20" t="s">
        <v>9</v>
      </c>
      <c r="E14" s="20" t="s">
        <v>17</v>
      </c>
      <c r="F14" s="20" t="s">
        <v>10</v>
      </c>
      <c r="G14" s="20" t="s">
        <v>25</v>
      </c>
      <c r="H14" s="20" t="s">
        <v>11</v>
      </c>
      <c r="I14" s="20" t="s">
        <v>12</v>
      </c>
      <c r="J14" s="20" t="s">
        <v>24</v>
      </c>
      <c r="K14" s="20" t="s">
        <v>13</v>
      </c>
    </row>
    <row r="15" spans="2:14" x14ac:dyDescent="0.3">
      <c r="C15" s="27" t="s">
        <v>14</v>
      </c>
      <c r="D15" s="28">
        <v>42646</v>
      </c>
      <c r="E15" s="42">
        <f t="shared" ref="E15:E34" ca="1" si="0">IF(D15="","",(YEAR(Hoje)-YEAR(D15))*12+(MONTH(Hoje)-MONTH(D15))+IF(DAY(D15)&lt;=DAY(Hoje),0,-1))</f>
        <v>42</v>
      </c>
      <c r="F15" s="33">
        <v>1160</v>
      </c>
      <c r="G15" s="38">
        <v>3.798E-2</v>
      </c>
      <c r="H15" s="21">
        <f t="shared" ref="H15:H34" si="1">IF(F15="","",F15*Multa)</f>
        <v>23.2</v>
      </c>
      <c r="I15" s="43">
        <f t="shared" ref="I15:I34" ca="1" si="2">IF(F15="","",IF($J$6="Simples",F15*Juros/30*(Hoje-D15),IF($J$6="Composto",FV(((1+Juros)^(1/30))-1,Hoje-D15,0,-F15)-F15,0)))</f>
        <v>627.69614232117851</v>
      </c>
      <c r="J15" s="21">
        <f t="shared" ref="J15:J34" si="3">IF(F15="","",F15*G15)</f>
        <v>44.056800000000003</v>
      </c>
      <c r="K15" s="21">
        <f t="shared" ref="K15:K34" ca="1" si="4">SUM(H15:J15)+F15</f>
        <v>1854.9529423211784</v>
      </c>
      <c r="M15" s="58"/>
    </row>
    <row r="16" spans="2:14" x14ac:dyDescent="0.3">
      <c r="C16" s="29" t="s">
        <v>36</v>
      </c>
      <c r="D16" s="30">
        <v>42684</v>
      </c>
      <c r="E16" s="42">
        <f t="shared" ca="1" si="0"/>
        <v>41</v>
      </c>
      <c r="F16" s="34">
        <v>252</v>
      </c>
      <c r="G16" s="38">
        <v>3.798E-2</v>
      </c>
      <c r="H16" s="21">
        <f t="shared" si="1"/>
        <v>5.04</v>
      </c>
      <c r="I16" s="44">
        <f t="shared" ca="1" si="2"/>
        <v>131.49747991773978</v>
      </c>
      <c r="J16" s="22">
        <f t="shared" si="3"/>
        <v>9.5709599999999995</v>
      </c>
      <c r="K16" s="22">
        <f t="shared" ca="1" si="4"/>
        <v>398.10843991773976</v>
      </c>
    </row>
    <row r="17" spans="3:11" x14ac:dyDescent="0.3">
      <c r="C17" s="29"/>
      <c r="D17" s="30"/>
      <c r="E17" s="42" t="str">
        <f t="shared" si="0"/>
        <v/>
      </c>
      <c r="F17" s="34"/>
      <c r="G17" s="38"/>
      <c r="H17" s="21" t="str">
        <f t="shared" si="1"/>
        <v/>
      </c>
      <c r="I17" s="44" t="str">
        <f t="shared" si="2"/>
        <v/>
      </c>
      <c r="J17" s="22" t="str">
        <f t="shared" si="3"/>
        <v/>
      </c>
      <c r="K17" s="22">
        <f t="shared" si="4"/>
        <v>0</v>
      </c>
    </row>
    <row r="18" spans="3:11" x14ac:dyDescent="0.3">
      <c r="C18" s="29"/>
      <c r="D18" s="30"/>
      <c r="E18" s="42" t="str">
        <f t="shared" si="0"/>
        <v/>
      </c>
      <c r="F18" s="34"/>
      <c r="G18" s="38"/>
      <c r="H18" s="21" t="str">
        <f t="shared" si="1"/>
        <v/>
      </c>
      <c r="I18" s="44" t="str">
        <f t="shared" si="2"/>
        <v/>
      </c>
      <c r="J18" s="22" t="str">
        <f t="shared" si="3"/>
        <v/>
      </c>
      <c r="K18" s="22">
        <f t="shared" si="4"/>
        <v>0</v>
      </c>
    </row>
    <row r="19" spans="3:11" x14ac:dyDescent="0.3">
      <c r="C19" s="29"/>
      <c r="D19" s="30"/>
      <c r="E19" s="42" t="str">
        <f t="shared" si="0"/>
        <v/>
      </c>
      <c r="F19" s="34"/>
      <c r="G19" s="38"/>
      <c r="H19" s="21" t="str">
        <f t="shared" si="1"/>
        <v/>
      </c>
      <c r="I19" s="44" t="str">
        <f t="shared" si="2"/>
        <v/>
      </c>
      <c r="J19" s="22" t="str">
        <f t="shared" si="3"/>
        <v/>
      </c>
      <c r="K19" s="22">
        <f t="shared" si="4"/>
        <v>0</v>
      </c>
    </row>
    <row r="20" spans="3:11" x14ac:dyDescent="0.3">
      <c r="C20" s="29"/>
      <c r="D20" s="30"/>
      <c r="E20" s="42" t="str">
        <f t="shared" si="0"/>
        <v/>
      </c>
      <c r="F20" s="34"/>
      <c r="G20" s="38"/>
      <c r="H20" s="21" t="str">
        <f t="shared" si="1"/>
        <v/>
      </c>
      <c r="I20" s="44" t="str">
        <f t="shared" si="2"/>
        <v/>
      </c>
      <c r="J20" s="22" t="str">
        <f t="shared" si="3"/>
        <v/>
      </c>
      <c r="K20" s="22">
        <f t="shared" si="4"/>
        <v>0</v>
      </c>
    </row>
    <row r="21" spans="3:11" x14ac:dyDescent="0.3">
      <c r="C21" s="29"/>
      <c r="D21" s="30"/>
      <c r="E21" s="42" t="str">
        <f t="shared" si="0"/>
        <v/>
      </c>
      <c r="F21" s="34"/>
      <c r="G21" s="38"/>
      <c r="H21" s="21" t="str">
        <f t="shared" si="1"/>
        <v/>
      </c>
      <c r="I21" s="44" t="str">
        <f t="shared" si="2"/>
        <v/>
      </c>
      <c r="J21" s="22" t="str">
        <f t="shared" si="3"/>
        <v/>
      </c>
      <c r="K21" s="22">
        <f t="shared" si="4"/>
        <v>0</v>
      </c>
    </row>
    <row r="22" spans="3:11" x14ac:dyDescent="0.3">
      <c r="C22" s="29"/>
      <c r="D22" s="30"/>
      <c r="E22" s="42" t="str">
        <f t="shared" si="0"/>
        <v/>
      </c>
      <c r="F22" s="34"/>
      <c r="G22" s="38"/>
      <c r="H22" s="21" t="str">
        <f t="shared" si="1"/>
        <v/>
      </c>
      <c r="I22" s="44" t="str">
        <f t="shared" si="2"/>
        <v/>
      </c>
      <c r="J22" s="22" t="str">
        <f t="shared" si="3"/>
        <v/>
      </c>
      <c r="K22" s="22">
        <f t="shared" si="4"/>
        <v>0</v>
      </c>
    </row>
    <row r="23" spans="3:11" x14ac:dyDescent="0.3">
      <c r="C23" s="29"/>
      <c r="D23" s="30"/>
      <c r="E23" s="42" t="str">
        <f t="shared" si="0"/>
        <v/>
      </c>
      <c r="F23" s="34"/>
      <c r="G23" s="38"/>
      <c r="H23" s="21" t="str">
        <f t="shared" si="1"/>
        <v/>
      </c>
      <c r="I23" s="44" t="str">
        <f t="shared" si="2"/>
        <v/>
      </c>
      <c r="J23" s="22" t="str">
        <f t="shared" si="3"/>
        <v/>
      </c>
      <c r="K23" s="22">
        <f t="shared" si="4"/>
        <v>0</v>
      </c>
    </row>
    <row r="24" spans="3:11" x14ac:dyDescent="0.3">
      <c r="C24" s="29"/>
      <c r="D24" s="30"/>
      <c r="E24" s="42" t="str">
        <f t="shared" si="0"/>
        <v/>
      </c>
      <c r="F24" s="34"/>
      <c r="G24" s="38"/>
      <c r="H24" s="21" t="str">
        <f t="shared" si="1"/>
        <v/>
      </c>
      <c r="I24" s="44" t="str">
        <f t="shared" si="2"/>
        <v/>
      </c>
      <c r="J24" s="22" t="str">
        <f t="shared" si="3"/>
        <v/>
      </c>
      <c r="K24" s="22">
        <f t="shared" si="4"/>
        <v>0</v>
      </c>
    </row>
    <row r="25" spans="3:11" x14ac:dyDescent="0.3">
      <c r="C25" s="29"/>
      <c r="D25" s="30"/>
      <c r="E25" s="42" t="str">
        <f t="shared" si="0"/>
        <v/>
      </c>
      <c r="F25" s="34"/>
      <c r="G25" s="38"/>
      <c r="H25" s="21" t="str">
        <f t="shared" si="1"/>
        <v/>
      </c>
      <c r="I25" s="44" t="str">
        <f t="shared" si="2"/>
        <v/>
      </c>
      <c r="J25" s="22" t="str">
        <f t="shared" si="3"/>
        <v/>
      </c>
      <c r="K25" s="22">
        <f t="shared" si="4"/>
        <v>0</v>
      </c>
    </row>
    <row r="26" spans="3:11" x14ac:dyDescent="0.3">
      <c r="C26" s="29"/>
      <c r="D26" s="30"/>
      <c r="E26" s="42" t="str">
        <f t="shared" si="0"/>
        <v/>
      </c>
      <c r="F26" s="34"/>
      <c r="G26" s="38"/>
      <c r="H26" s="21" t="str">
        <f t="shared" si="1"/>
        <v/>
      </c>
      <c r="I26" s="44" t="str">
        <f t="shared" si="2"/>
        <v/>
      </c>
      <c r="J26" s="22" t="str">
        <f t="shared" si="3"/>
        <v/>
      </c>
      <c r="K26" s="22">
        <f t="shared" si="4"/>
        <v>0</v>
      </c>
    </row>
    <row r="27" spans="3:11" x14ac:dyDescent="0.3">
      <c r="C27" s="29"/>
      <c r="D27" s="30"/>
      <c r="E27" s="42" t="str">
        <f t="shared" si="0"/>
        <v/>
      </c>
      <c r="F27" s="34"/>
      <c r="G27" s="38"/>
      <c r="H27" s="21" t="str">
        <f t="shared" si="1"/>
        <v/>
      </c>
      <c r="I27" s="44" t="str">
        <f t="shared" si="2"/>
        <v/>
      </c>
      <c r="J27" s="22" t="str">
        <f t="shared" si="3"/>
        <v/>
      </c>
      <c r="K27" s="22">
        <f t="shared" si="4"/>
        <v>0</v>
      </c>
    </row>
    <row r="28" spans="3:11" x14ac:dyDescent="0.3">
      <c r="C28" s="29"/>
      <c r="D28" s="30"/>
      <c r="E28" s="42" t="str">
        <f t="shared" si="0"/>
        <v/>
      </c>
      <c r="F28" s="34"/>
      <c r="G28" s="38"/>
      <c r="H28" s="21" t="str">
        <f t="shared" si="1"/>
        <v/>
      </c>
      <c r="I28" s="44" t="str">
        <f t="shared" si="2"/>
        <v/>
      </c>
      <c r="J28" s="22" t="str">
        <f t="shared" si="3"/>
        <v/>
      </c>
      <c r="K28" s="22">
        <f t="shared" si="4"/>
        <v>0</v>
      </c>
    </row>
    <row r="29" spans="3:11" x14ac:dyDescent="0.3">
      <c r="C29" s="29"/>
      <c r="D29" s="30"/>
      <c r="E29" s="42" t="str">
        <f t="shared" si="0"/>
        <v/>
      </c>
      <c r="F29" s="34"/>
      <c r="G29" s="38"/>
      <c r="H29" s="21" t="str">
        <f t="shared" si="1"/>
        <v/>
      </c>
      <c r="I29" s="44" t="str">
        <f t="shared" si="2"/>
        <v/>
      </c>
      <c r="J29" s="22" t="str">
        <f t="shared" si="3"/>
        <v/>
      </c>
      <c r="K29" s="22">
        <f t="shared" si="4"/>
        <v>0</v>
      </c>
    </row>
    <row r="30" spans="3:11" x14ac:dyDescent="0.3">
      <c r="C30" s="29"/>
      <c r="D30" s="30"/>
      <c r="E30" s="42" t="str">
        <f t="shared" si="0"/>
        <v/>
      </c>
      <c r="F30" s="34"/>
      <c r="G30" s="38"/>
      <c r="H30" s="21" t="str">
        <f t="shared" si="1"/>
        <v/>
      </c>
      <c r="I30" s="44" t="str">
        <f t="shared" si="2"/>
        <v/>
      </c>
      <c r="J30" s="22" t="str">
        <f t="shared" si="3"/>
        <v/>
      </c>
      <c r="K30" s="22">
        <f t="shared" si="4"/>
        <v>0</v>
      </c>
    </row>
    <row r="31" spans="3:11" x14ac:dyDescent="0.3">
      <c r="C31" s="29"/>
      <c r="D31" s="30"/>
      <c r="E31" s="42" t="str">
        <f t="shared" si="0"/>
        <v/>
      </c>
      <c r="F31" s="34"/>
      <c r="G31" s="38"/>
      <c r="H31" s="21" t="str">
        <f t="shared" si="1"/>
        <v/>
      </c>
      <c r="I31" s="44" t="str">
        <f t="shared" si="2"/>
        <v/>
      </c>
      <c r="J31" s="22" t="str">
        <f t="shared" si="3"/>
        <v/>
      </c>
      <c r="K31" s="22">
        <f t="shared" si="4"/>
        <v>0</v>
      </c>
    </row>
    <row r="32" spans="3:11" x14ac:dyDescent="0.3">
      <c r="C32" s="29"/>
      <c r="D32" s="30"/>
      <c r="E32" s="42" t="str">
        <f t="shared" si="0"/>
        <v/>
      </c>
      <c r="F32" s="34"/>
      <c r="G32" s="38"/>
      <c r="H32" s="21" t="str">
        <f t="shared" si="1"/>
        <v/>
      </c>
      <c r="I32" s="44" t="str">
        <f t="shared" si="2"/>
        <v/>
      </c>
      <c r="J32" s="22" t="str">
        <f t="shared" si="3"/>
        <v/>
      </c>
      <c r="K32" s="22">
        <f t="shared" si="4"/>
        <v>0</v>
      </c>
    </row>
    <row r="33" spans="3:12" x14ac:dyDescent="0.3">
      <c r="C33" s="29"/>
      <c r="D33" s="30"/>
      <c r="E33" s="42" t="str">
        <f t="shared" si="0"/>
        <v/>
      </c>
      <c r="F33" s="34"/>
      <c r="G33" s="38"/>
      <c r="H33" s="21" t="str">
        <f t="shared" si="1"/>
        <v/>
      </c>
      <c r="I33" s="44" t="str">
        <f t="shared" si="2"/>
        <v/>
      </c>
      <c r="J33" s="22" t="str">
        <f t="shared" si="3"/>
        <v/>
      </c>
      <c r="K33" s="22">
        <f t="shared" si="4"/>
        <v>0</v>
      </c>
    </row>
    <row r="34" spans="3:12" x14ac:dyDescent="0.3">
      <c r="C34" s="31"/>
      <c r="D34" s="32"/>
      <c r="E34" s="42" t="str">
        <f t="shared" si="0"/>
        <v/>
      </c>
      <c r="F34" s="35"/>
      <c r="G34" s="39"/>
      <c r="H34" s="21" t="str">
        <f t="shared" si="1"/>
        <v/>
      </c>
      <c r="I34" s="45" t="str">
        <f t="shared" si="2"/>
        <v/>
      </c>
      <c r="J34" s="23" t="str">
        <f t="shared" si="3"/>
        <v/>
      </c>
      <c r="K34" s="23">
        <f t="shared" si="4"/>
        <v>0</v>
      </c>
    </row>
    <row r="35" spans="3:12" ht="15.6" x14ac:dyDescent="0.3">
      <c r="C35" s="24" t="s">
        <v>23</v>
      </c>
      <c r="D35" s="24"/>
      <c r="E35" s="24"/>
      <c r="F35" s="25">
        <f>SUM(F15:F34)</f>
        <v>1412</v>
      </c>
      <c r="G35" s="25"/>
      <c r="H35" s="25">
        <f t="shared" ref="H35:K35" si="5">SUM(H15:H34)</f>
        <v>28.24</v>
      </c>
      <c r="I35" s="25">
        <f t="shared" ca="1" si="5"/>
        <v>759.19362223891835</v>
      </c>
      <c r="J35" s="25"/>
      <c r="K35" s="25">
        <f t="shared" ca="1" si="5"/>
        <v>2253.0613822389182</v>
      </c>
    </row>
    <row r="36" spans="3:12" ht="6" customHeight="1" x14ac:dyDescent="0.3"/>
    <row r="37" spans="3:12" x14ac:dyDescent="0.3">
      <c r="C37" s="56" t="s">
        <v>34</v>
      </c>
    </row>
    <row r="38" spans="3:12" s="48" customFormat="1" ht="6" customHeight="1" x14ac:dyDescent="0.3">
      <c r="C38" s="52"/>
    </row>
    <row r="39" spans="3:12" ht="29.1" customHeight="1" x14ac:dyDescent="0.3">
      <c r="C39" s="59" t="s">
        <v>35</v>
      </c>
      <c r="D39" s="59"/>
      <c r="E39" s="59"/>
      <c r="F39" s="59"/>
      <c r="G39" s="59"/>
      <c r="H39" s="59"/>
      <c r="I39" s="59"/>
      <c r="J39" s="59"/>
      <c r="K39" s="59"/>
      <c r="L39" s="53"/>
    </row>
    <row r="40" spans="3:12" x14ac:dyDescent="0.3">
      <c r="C40" s="60"/>
      <c r="D40" s="60"/>
      <c r="E40" s="60"/>
      <c r="F40" s="60"/>
      <c r="G40" s="60"/>
      <c r="H40" s="60"/>
      <c r="I40" s="60"/>
      <c r="J40" s="60"/>
      <c r="K40" s="60"/>
      <c r="L40" s="54"/>
    </row>
    <row r="41" spans="3:12" ht="27.9" customHeight="1" x14ac:dyDescent="0.3">
      <c r="C41" s="61" t="s">
        <v>37</v>
      </c>
      <c r="D41" s="61"/>
      <c r="E41" s="61"/>
      <c r="F41" s="61"/>
      <c r="G41" s="61"/>
      <c r="H41" s="61"/>
      <c r="I41" s="61"/>
      <c r="J41" s="61"/>
      <c r="K41" s="61"/>
      <c r="L41" s="55"/>
    </row>
  </sheetData>
  <mergeCells count="5">
    <mergeCell ref="C39:K39"/>
    <mergeCell ref="C40:K40"/>
    <mergeCell ref="C41:K41"/>
    <mergeCell ref="F6:G6"/>
    <mergeCell ref="H12:K12"/>
  </mergeCells>
  <conditionalFormatting sqref="E15:E34">
    <cfRule type="cellIs" dxfId="1" priority="2" operator="lessThan">
      <formula>0</formula>
    </cfRule>
  </conditionalFormatting>
  <conditionalFormatting sqref="F8">
    <cfRule type="containsBlanks" dxfId="0" priority="3">
      <formula>LEN(TRIM(F8))=0</formula>
    </cfRule>
  </conditionalFormatting>
  <dataValidations count="1">
    <dataValidation type="list" allowBlank="1" showInputMessage="1" showErrorMessage="1" sqref="J6">
      <formula1>"Composto,Simples"</formula1>
    </dataValidation>
  </dataValidations>
  <hyperlinks>
    <hyperlink ref="C8" r:id="rId1"/>
    <hyperlink ref="C9" r:id="rId2"/>
  </hyperlinks>
  <pageMargins left="0.511811024" right="0.511811024" top="0.78740157499999996" bottom="0.78740157499999996" header="0.31496062000000002" footer="0.31496062000000002"/>
  <pageSetup paperSize="9" scale="77" fitToHeight="0" orientation="landscape"/>
  <ignoredErrors>
    <ignoredError sqref="F8" unlockedFormula="1"/>
  </ignoredErrors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Atrasados</vt:lpstr>
      <vt:lpstr>Hoje</vt:lpstr>
      <vt:lpstr>Juros</vt:lpstr>
      <vt:lpstr>Multa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Atrasados</dc:title>
  <dc:creator>Cadu Crestana</dc:creator>
  <dc:description>Elaborado por CDU Consultoria
www.cduconsultoria.com.br</dc:description>
  <cp:lastModifiedBy>Daniel Moreira Gomes</cp:lastModifiedBy>
  <cp:lastPrinted>2017-05-15T13:57:05Z</cp:lastPrinted>
  <dcterms:created xsi:type="dcterms:W3CDTF">2017-05-09T14:05:21Z</dcterms:created>
  <dcterms:modified xsi:type="dcterms:W3CDTF">2020-04-30T01:09:03Z</dcterms:modified>
</cp:coreProperties>
</file>