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 Moreira Gomes\Desktop\MBA AUDITORIA E PERICIA CONTABIL\AuditSign\Biblioteca\Planilhas\"/>
    </mc:Choice>
  </mc:AlternateContent>
  <bookViews>
    <workbookView xWindow="0" yWindow="0" windowWidth="23040" windowHeight="10644"/>
  </bookViews>
  <sheets>
    <sheet name="Atrasados" sheetId="1" r:id="rId1"/>
  </sheets>
  <definedNames>
    <definedName name="_xlnm._FilterDatabase" localSheetId="0" hidden="1">Atrasados!$C$14:$L$14</definedName>
    <definedName name="Hoje">Atrasados!$G$5</definedName>
    <definedName name="Juros">Atrasados!$K$5</definedName>
    <definedName name="Multa">Atrasados!$K$4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1" l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G5" i="1" l="1"/>
  <c r="J16" i="1" l="1"/>
  <c r="J15" i="1"/>
  <c r="L25" i="1"/>
  <c r="L26" i="1"/>
  <c r="L31" i="1"/>
  <c r="L34" i="1"/>
  <c r="L38" i="1"/>
  <c r="L39" i="1"/>
  <c r="K32" i="1"/>
  <c r="I32" i="1"/>
  <c r="L32" i="1"/>
  <c r="F32" i="1"/>
  <c r="K31" i="1"/>
  <c r="I31" i="1"/>
  <c r="F31" i="1"/>
  <c r="K30" i="1"/>
  <c r="I30" i="1"/>
  <c r="L30" i="1"/>
  <c r="F30" i="1"/>
  <c r="K29" i="1"/>
  <c r="I29" i="1"/>
  <c r="L29" i="1"/>
  <c r="F29" i="1"/>
  <c r="K28" i="1"/>
  <c r="I28" i="1"/>
  <c r="F28" i="1"/>
  <c r="L28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33" i="1"/>
  <c r="K34" i="1"/>
  <c r="K35" i="1"/>
  <c r="K36" i="1"/>
  <c r="K37" i="1"/>
  <c r="K38" i="1"/>
  <c r="K39" i="1"/>
  <c r="I15" i="1"/>
  <c r="I40" i="1" s="1"/>
  <c r="I16" i="1"/>
  <c r="I17" i="1"/>
  <c r="I18" i="1"/>
  <c r="I19" i="1"/>
  <c r="I20" i="1"/>
  <c r="I21" i="1"/>
  <c r="I22" i="1"/>
  <c r="I23" i="1"/>
  <c r="I24" i="1"/>
  <c r="I25" i="1"/>
  <c r="I26" i="1"/>
  <c r="I27" i="1"/>
  <c r="I33" i="1"/>
  <c r="I34" i="1"/>
  <c r="I35" i="1"/>
  <c r="I36" i="1"/>
  <c r="L36" i="1" s="1"/>
  <c r="I37" i="1"/>
  <c r="I38" i="1"/>
  <c r="I39" i="1"/>
  <c r="G40" i="1"/>
  <c r="F23" i="1"/>
  <c r="F24" i="1"/>
  <c r="F25" i="1"/>
  <c r="F26" i="1"/>
  <c r="F27" i="1"/>
  <c r="F33" i="1"/>
  <c r="F34" i="1"/>
  <c r="F35" i="1"/>
  <c r="F36" i="1"/>
  <c r="F37" i="1"/>
  <c r="F38" i="1"/>
  <c r="F39" i="1"/>
  <c r="L37" i="1"/>
  <c r="L35" i="1"/>
  <c r="L24" i="1"/>
  <c r="L33" i="1"/>
  <c r="F21" i="1"/>
  <c r="F19" i="1"/>
  <c r="F17" i="1"/>
  <c r="F22" i="1"/>
  <c r="F20" i="1"/>
  <c r="F18" i="1"/>
  <c r="L20" i="1"/>
  <c r="L21" i="1"/>
  <c r="L22" i="1"/>
  <c r="L19" i="1"/>
  <c r="L18" i="1"/>
  <c r="L17" i="1"/>
  <c r="L27" i="1" l="1"/>
  <c r="L23" i="1"/>
  <c r="F15" i="1"/>
  <c r="F16" i="1"/>
  <c r="L16" i="1" l="1"/>
  <c r="L15" i="1"/>
  <c r="L40" i="1" l="1"/>
  <c r="K8" i="1" s="1"/>
  <c r="J40" i="1"/>
</calcChain>
</file>

<file path=xl/comments1.xml><?xml version="1.0" encoding="utf-8"?>
<comments xmlns="http://schemas.openxmlformats.org/spreadsheetml/2006/main">
  <authors>
    <author>Cadu Crestana</author>
    <author>JULIO PAIM</author>
  </authors>
  <commentList>
    <comment ref="G5" authorId="0" shapeId="0">
      <text>
        <r>
          <rPr>
            <sz val="11"/>
            <color theme="1"/>
            <rFont val="Calibri"/>
            <family val="2"/>
            <scheme val="minor"/>
          </rPr>
          <t>Caso queira simular a planilha com uma data diferente de "hoje", digite a data nesta célula</t>
        </r>
      </text>
    </comment>
    <comment ref="H14" authorId="1" shapeId="0">
      <text>
        <r>
          <rPr>
            <sz val="11"/>
            <color indexed="81"/>
            <rFont val="Calibri"/>
            <family val="2"/>
          </rPr>
          <t>Caso deseje aplicar a correção monetária, digite a porcentagem na respectiva coluna. Recomendamos o uso da Calculadora do Cidadão, do site do Banco Central do Brasil: www.bcb.gov.br, ou clique no link abaixo, no final da planilha, para acessar a ferramenta diretamente.</t>
        </r>
      </text>
    </comment>
  </commentList>
</comments>
</file>

<file path=xl/sharedStrings.xml><?xml version="1.0" encoding="utf-8"?>
<sst xmlns="http://schemas.openxmlformats.org/spreadsheetml/2006/main" count="36" uniqueCount="36">
  <si>
    <t>Nome do Condomínio</t>
  </si>
  <si>
    <t>Telefone:</t>
  </si>
  <si>
    <t>(0xx) xxxx-xxxx</t>
  </si>
  <si>
    <t>Site:</t>
  </si>
  <si>
    <t>www.exemplo.com.br</t>
  </si>
  <si>
    <t>Email:</t>
  </si>
  <si>
    <t>Atenção:</t>
  </si>
  <si>
    <t>exemplo@exemplo.com.br</t>
  </si>
  <si>
    <t>Descrição</t>
  </si>
  <si>
    <t>Data de Vencimento</t>
  </si>
  <si>
    <t>Valor Original</t>
  </si>
  <si>
    <t>Multa</t>
  </si>
  <si>
    <t>Juros</t>
  </si>
  <si>
    <t>Valor Final</t>
  </si>
  <si>
    <t>Taxa Condominial</t>
  </si>
  <si>
    <t>Multa:</t>
  </si>
  <si>
    <t>Juros Mensais</t>
  </si>
  <si>
    <t>Meses em Atraso</t>
  </si>
  <si>
    <t>Atualização de Pagamentos em Aberto</t>
  </si>
  <si>
    <t>CEP:</t>
  </si>
  <si>
    <t>Cidade, Estado:</t>
  </si>
  <si>
    <t>Endereço:</t>
  </si>
  <si>
    <t>Dívida Total:</t>
  </si>
  <si>
    <t>Total</t>
  </si>
  <si>
    <t>Correção</t>
  </si>
  <si>
    <t>Correção Monetária*</t>
  </si>
  <si>
    <t xml:space="preserve">Data Referência: </t>
  </si>
  <si>
    <t>Unidade</t>
  </si>
  <si>
    <t>Selecione o Tipo de Juros:</t>
  </si>
  <si>
    <t>Fundo de reserva</t>
  </si>
  <si>
    <t>1) Digitar valores somente em células cinzas</t>
  </si>
  <si>
    <t>2) Células brancas contém fórmulas</t>
  </si>
  <si>
    <r>
      <rPr>
        <b/>
        <sz val="11"/>
        <color theme="1"/>
        <rFont val="Calibri"/>
        <family val="2"/>
        <scheme val="minor"/>
      </rPr>
      <t>&gt; CORREÇÃO MONETÁRIA:</t>
    </r>
    <r>
      <rPr>
        <sz val="11"/>
        <color theme="1"/>
        <rFont val="Calibri"/>
        <family val="2"/>
        <scheme val="minor"/>
      </rPr>
      <t xml:space="preserve"> Caso deseje aplicar a correção monetária, digite a porcentagem na respectiva coluna. Recomendamos o uso da Calculadora do Cidadão, do site do Banco Central do Brasil: www.bcb.gov.br, ou clique no link ao lado para acessar a ferramenta diretamente. LINK: </t>
    </r>
    <r>
      <rPr>
        <u/>
        <sz val="11"/>
        <color rgb="FF0000FF"/>
        <rFont val="Calibri"/>
        <family val="2"/>
        <scheme val="minor"/>
      </rPr>
      <t>https://tinyurl.com/mlohur</t>
    </r>
  </si>
  <si>
    <t>OBSERVAÇÕES IMPORTANTES</t>
  </si>
  <si>
    <t>Simples</t>
  </si>
  <si>
    <r>
      <rPr>
        <b/>
        <sz val="11"/>
        <color theme="1"/>
        <rFont val="Calibri"/>
        <family val="2"/>
        <scheme val="minor"/>
      </rPr>
      <t xml:space="preserve">&gt; </t>
    </r>
    <r>
      <rPr>
        <b/>
        <sz val="11"/>
        <color rgb="FFFF0000"/>
        <rFont val="Calibri"/>
        <family val="2"/>
        <scheme val="minor"/>
      </rPr>
      <t>IMPORTANTE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Essa planilha serve apenas para conferência e cálculo de valores. Não tem validade jurídica e a Metrópole não se responsabiliza pelo seu uso. Caso venha aplicar juridicamente os valores aqui apresentados, recomendamos a contratação e verificação de um advogado ou da sua administradora.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</si>
</sst>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0.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96969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96969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969696"/>
      <name val="Calibri"/>
      <family val="2"/>
      <scheme val="minor"/>
    </font>
    <font>
      <sz val="11"/>
      <color indexed="81"/>
      <name val="Calibri"/>
      <family val="2"/>
    </font>
    <font>
      <u/>
      <sz val="11"/>
      <color rgb="FF0000FF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2" fontId="0" fillId="0" borderId="0" xfId="0" applyNumberFormat="1" applyFont="1" applyProtection="1"/>
    <xf numFmtId="2" fontId="4" fillId="0" borderId="0" xfId="0" applyNumberFormat="1" applyFont="1" applyProtection="1"/>
    <xf numFmtId="2" fontId="5" fillId="0" borderId="0" xfId="0" applyNumberFormat="1" applyFont="1" applyAlignment="1" applyProtection="1">
      <alignment horizontal="right"/>
    </xf>
    <xf numFmtId="2" fontId="8" fillId="0" borderId="0" xfId="0" applyNumberFormat="1" applyFont="1" applyProtection="1"/>
    <xf numFmtId="2" fontId="9" fillId="2" borderId="0" xfId="0" applyNumberFormat="1" applyFont="1" applyFill="1" applyAlignment="1" applyProtection="1">
      <alignment vertical="center"/>
      <protection locked="0"/>
    </xf>
    <xf numFmtId="0" fontId="0" fillId="0" borderId="0" xfId="0" applyFont="1" applyProtection="1"/>
    <xf numFmtId="2" fontId="6" fillId="2" borderId="0" xfId="2" applyNumberFormat="1" applyFont="1" applyFill="1" applyAlignment="1" applyProtection="1">
      <alignment horizontal="left" vertical="top"/>
      <protection locked="0"/>
    </xf>
    <xf numFmtId="2" fontId="10" fillId="2" borderId="0" xfId="0" applyNumberFormat="1" applyFont="1" applyFill="1" applyAlignment="1" applyProtection="1">
      <alignment horizontal="left"/>
      <protection locked="0"/>
    </xf>
    <xf numFmtId="2" fontId="6" fillId="2" borderId="0" xfId="2" applyNumberFormat="1" applyFont="1" applyFill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vertical="center"/>
    </xf>
    <xf numFmtId="0" fontId="0" fillId="2" borderId="4" xfId="0" applyFont="1" applyFill="1" applyBorder="1" applyProtection="1"/>
    <xf numFmtId="0" fontId="0" fillId="0" borderId="4" xfId="0" applyFont="1" applyFill="1" applyBorder="1" applyAlignment="1" applyProtection="1">
      <alignment vertical="center"/>
    </xf>
    <xf numFmtId="2" fontId="9" fillId="2" borderId="0" xfId="0" applyNumberFormat="1" applyFont="1" applyFill="1" applyAlignment="1" applyProtection="1">
      <alignment vertical="center"/>
    </xf>
    <xf numFmtId="0" fontId="0" fillId="0" borderId="0" xfId="0" applyProtection="1"/>
    <xf numFmtId="0" fontId="0" fillId="2" borderId="3" xfId="0" applyFont="1" applyFill="1" applyBorder="1" applyProtection="1"/>
    <xf numFmtId="43" fontId="2" fillId="0" borderId="0" xfId="1" applyFont="1" applyProtection="1"/>
    <xf numFmtId="0" fontId="0" fillId="0" borderId="3" xfId="0" applyFont="1" applyBorder="1" applyProtection="1"/>
    <xf numFmtId="0" fontId="11" fillId="3" borderId="4" xfId="0" applyFont="1" applyFill="1" applyBorder="1" applyAlignment="1" applyProtection="1">
      <alignment horizontal="center" vertical="center" wrapText="1"/>
    </xf>
    <xf numFmtId="43" fontId="0" fillId="0" borderId="6" xfId="1" applyFont="1" applyBorder="1" applyProtection="1"/>
    <xf numFmtId="43" fontId="0" fillId="0" borderId="1" xfId="1" applyFont="1" applyBorder="1" applyProtection="1"/>
    <xf numFmtId="43" fontId="0" fillId="0" borderId="5" xfId="1" applyFont="1" applyBorder="1" applyProtection="1"/>
    <xf numFmtId="0" fontId="11" fillId="3" borderId="4" xfId="0" applyFont="1" applyFill="1" applyBorder="1" applyProtection="1"/>
    <xf numFmtId="43" fontId="11" fillId="3" borderId="4" xfId="0" applyNumberFormat="1" applyFont="1" applyFill="1" applyBorder="1" applyProtection="1"/>
    <xf numFmtId="0" fontId="0" fillId="2" borderId="0" xfId="0" applyFont="1" applyFill="1" applyProtection="1">
      <protection locked="0"/>
    </xf>
    <xf numFmtId="0" fontId="0" fillId="2" borderId="6" xfId="0" applyFont="1" applyFill="1" applyBorder="1" applyProtection="1">
      <protection locked="0"/>
    </xf>
    <xf numFmtId="14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Protection="1">
      <protection locked="0"/>
    </xf>
    <xf numFmtId="14" fontId="0" fillId="2" borderId="5" xfId="0" applyNumberFormat="1" applyFont="1" applyFill="1" applyBorder="1" applyAlignment="1" applyProtection="1">
      <alignment horizontal="center"/>
      <protection locked="0"/>
    </xf>
    <xf numFmtId="43" fontId="0" fillId="2" borderId="6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165" fontId="0" fillId="2" borderId="6" xfId="3" applyNumberFormat="1" applyFont="1" applyFill="1" applyBorder="1" applyAlignment="1" applyProtection="1">
      <alignment horizontal="center"/>
      <protection locked="0"/>
    </xf>
    <xf numFmtId="165" fontId="0" fillId="2" borderId="0" xfId="3" applyNumberFormat="1" applyFont="1" applyFill="1" applyBorder="1" applyAlignment="1" applyProtection="1">
      <alignment horizontal="center"/>
      <protection locked="0"/>
    </xf>
    <xf numFmtId="14" fontId="0" fillId="2" borderId="0" xfId="0" applyNumberFormat="1" applyFont="1" applyFill="1" applyAlignment="1" applyProtection="1">
      <alignment horizontal="center"/>
      <protection locked="0"/>
    </xf>
    <xf numFmtId="10" fontId="0" fillId="2" borderId="0" xfId="0" applyNumberFormat="1" applyFont="1" applyFill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center"/>
      <protection hidden="1"/>
    </xf>
    <xf numFmtId="43" fontId="0" fillId="0" borderId="6" xfId="1" applyFont="1" applyBorder="1" applyProtection="1">
      <protection hidden="1"/>
    </xf>
    <xf numFmtId="2" fontId="9" fillId="0" borderId="0" xfId="0" applyNumberFormat="1" applyFont="1" applyFill="1" applyAlignment="1" applyProtection="1">
      <alignment vertical="center"/>
    </xf>
    <xf numFmtId="2" fontId="3" fillId="0" borderId="0" xfId="0" applyNumberFormat="1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 applyProtection="1"/>
    <xf numFmtId="2" fontId="0" fillId="0" borderId="0" xfId="0" applyNumberFormat="1" applyFont="1" applyFill="1" applyProtection="1"/>
    <xf numFmtId="0" fontId="7" fillId="0" borderId="0" xfId="0" applyFont="1" applyFill="1" applyAlignment="1" applyProtection="1">
      <alignment horizontal="right"/>
    </xf>
    <xf numFmtId="0" fontId="0" fillId="2" borderId="2" xfId="0" applyFont="1" applyFill="1" applyBorder="1" applyAlignment="1" applyProtection="1">
      <alignment vertical="center"/>
    </xf>
    <xf numFmtId="10" fontId="0" fillId="4" borderId="0" xfId="0" applyNumberFormat="1" applyFont="1" applyFill="1" applyAlignment="1" applyProtection="1">
      <alignment horizontal="center"/>
      <protection locked="0"/>
    </xf>
    <xf numFmtId="2" fontId="12" fillId="0" borderId="0" xfId="0" applyNumberFormat="1" applyFont="1" applyProtection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 vertical="center"/>
    </xf>
    <xf numFmtId="0" fontId="7" fillId="0" borderId="0" xfId="0" applyFont="1" applyFill="1" applyProtection="1"/>
    <xf numFmtId="0" fontId="11" fillId="0" borderId="0" xfId="0" applyFont="1" applyFill="1" applyBorder="1" applyProtection="1"/>
    <xf numFmtId="43" fontId="11" fillId="0" borderId="0" xfId="0" applyNumberFormat="1" applyFont="1" applyFill="1" applyBorder="1" applyProtection="1"/>
    <xf numFmtId="164" fontId="2" fillId="0" borderId="0" xfId="4" applyFont="1" applyProtection="1"/>
    <xf numFmtId="0" fontId="7" fillId="4" borderId="0" xfId="0" applyFont="1" applyFill="1" applyProtection="1"/>
    <xf numFmtId="43" fontId="0" fillId="0" borderId="0" xfId="1" applyFont="1"/>
    <xf numFmtId="0" fontId="0" fillId="0" borderId="0" xfId="0" applyFont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wrapText="1"/>
    </xf>
  </cellXfs>
  <cellStyles count="8">
    <cellStyle name="Comma" xfId="1" builtinId="3"/>
    <cellStyle name="Currency" xfId="4" builtinId="4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exemplo@exemplo.com.br" TargetMode="External"/><Relationship Id="rId1" Type="http://schemas.openxmlformats.org/officeDocument/2006/relationships/hyperlink" Target="http://www.exemplo.com.b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47"/>
  <sheetViews>
    <sheetView showGridLines="0" tabSelected="1" workbookViewId="0">
      <pane ySplit="3" topLeftCell="A24" activePane="bottomLeft" state="frozen"/>
      <selection pane="bottomLeft" activeCell="B34" sqref="B34"/>
    </sheetView>
  </sheetViews>
  <sheetFormatPr defaultColWidth="8.88671875" defaultRowHeight="14.4" x14ac:dyDescent="0.3"/>
  <cols>
    <col min="1" max="1" width="3.33203125" style="6" customWidth="1"/>
    <col min="2" max="2" width="12.88671875" style="6" customWidth="1"/>
    <col min="3" max="3" width="42.44140625" style="6" bestFit="1" customWidth="1"/>
    <col min="4" max="4" width="13.6640625" style="6" bestFit="1" customWidth="1"/>
    <col min="5" max="5" width="17.44140625" style="6" customWidth="1"/>
    <col min="6" max="6" width="16" style="6" customWidth="1"/>
    <col min="7" max="8" width="15.88671875" style="6" customWidth="1"/>
    <col min="9" max="11" width="12.44140625" style="6" customWidth="1"/>
    <col min="12" max="21" width="13" style="6" customWidth="1"/>
    <col min="22" max="16384" width="8.88671875" style="6"/>
  </cols>
  <sheetData>
    <row r="2" spans="2:19" ht="21" x14ac:dyDescent="0.3">
      <c r="B2" s="5" t="s">
        <v>0</v>
      </c>
      <c r="C2" s="13"/>
      <c r="D2" s="40"/>
      <c r="E2" s="41"/>
      <c r="F2" s="41"/>
      <c r="G2" s="42"/>
      <c r="H2" s="42"/>
      <c r="I2" s="42"/>
      <c r="J2" s="43"/>
      <c r="K2" s="43"/>
      <c r="L2" s="44"/>
    </row>
    <row r="3" spans="2:19" ht="25.5" customHeight="1" x14ac:dyDescent="0.3">
      <c r="C3" s="1"/>
      <c r="D3" s="1"/>
      <c r="E3" s="1"/>
      <c r="F3" s="1"/>
      <c r="G3" s="2"/>
      <c r="H3" s="2"/>
      <c r="I3" s="1"/>
      <c r="J3" s="1"/>
      <c r="K3" s="1"/>
    </row>
    <row r="4" spans="2:19" x14ac:dyDescent="0.3">
      <c r="B4" s="3" t="s">
        <v>21</v>
      </c>
      <c r="C4" s="24"/>
      <c r="D4" s="24"/>
      <c r="H4"/>
      <c r="J4" s="3" t="s">
        <v>15</v>
      </c>
      <c r="K4" s="37">
        <v>0.02</v>
      </c>
      <c r="N4" s="14"/>
      <c r="O4" s="14"/>
    </row>
    <row r="5" spans="2:19" x14ac:dyDescent="0.3">
      <c r="B5" s="3" t="s">
        <v>20</v>
      </c>
      <c r="C5" s="24"/>
      <c r="D5" s="24"/>
      <c r="F5" s="3" t="s">
        <v>26</v>
      </c>
      <c r="G5" s="36">
        <f ca="1">TODAY()</f>
        <v>43950</v>
      </c>
      <c r="H5"/>
      <c r="J5" s="3" t="s">
        <v>16</v>
      </c>
      <c r="K5" s="37">
        <v>0.01</v>
      </c>
      <c r="N5" s="14"/>
      <c r="O5" s="14"/>
    </row>
    <row r="6" spans="2:19" x14ac:dyDescent="0.3">
      <c r="B6" s="3" t="s">
        <v>19</v>
      </c>
      <c r="C6" s="24"/>
      <c r="D6" s="24"/>
      <c r="F6"/>
      <c r="G6"/>
      <c r="H6"/>
      <c r="J6" s="3" t="s">
        <v>28</v>
      </c>
      <c r="K6" s="47" t="s">
        <v>34</v>
      </c>
      <c r="N6" s="14"/>
      <c r="O6" s="14"/>
    </row>
    <row r="7" spans="2:19" x14ac:dyDescent="0.3">
      <c r="B7" s="3" t="s">
        <v>1</v>
      </c>
      <c r="C7" s="8" t="s">
        <v>2</v>
      </c>
      <c r="D7" s="8"/>
      <c r="E7" s="2"/>
      <c r="N7" s="14"/>
      <c r="O7" s="14"/>
    </row>
    <row r="8" spans="2:19" x14ac:dyDescent="0.3">
      <c r="B8" s="3" t="s">
        <v>3</v>
      </c>
      <c r="C8" s="9" t="s">
        <v>4</v>
      </c>
      <c r="D8" s="9"/>
      <c r="E8" s="2"/>
      <c r="H8" s="16"/>
      <c r="J8" s="3" t="s">
        <v>22</v>
      </c>
      <c r="K8" s="56">
        <f ca="1">L40</f>
        <v>1853.3549600000001</v>
      </c>
      <c r="N8" s="14"/>
      <c r="O8" s="14"/>
    </row>
    <row r="9" spans="2:19" x14ac:dyDescent="0.3">
      <c r="B9" s="3" t="s">
        <v>5</v>
      </c>
      <c r="C9" s="7" t="s">
        <v>7</v>
      </c>
      <c r="D9" s="7"/>
    </row>
    <row r="10" spans="2:19" ht="18" customHeight="1" x14ac:dyDescent="0.3">
      <c r="H10" s="45" t="s">
        <v>6</v>
      </c>
      <c r="I10" s="46" t="s">
        <v>30</v>
      </c>
      <c r="J10" s="11"/>
      <c r="K10" s="11"/>
      <c r="L10" s="15"/>
      <c r="N10"/>
      <c r="O10"/>
      <c r="P10"/>
      <c r="Q10"/>
      <c r="R10"/>
      <c r="S10"/>
    </row>
    <row r="11" spans="2:19" ht="18" x14ac:dyDescent="0.35">
      <c r="D11" s="4"/>
      <c r="I11" s="10" t="s">
        <v>31</v>
      </c>
      <c r="J11" s="12"/>
      <c r="K11" s="12"/>
      <c r="L11" s="17"/>
      <c r="N11"/>
      <c r="O11"/>
      <c r="P11"/>
      <c r="Q11"/>
      <c r="R11"/>
      <c r="S11"/>
    </row>
    <row r="12" spans="2:19" ht="18" customHeight="1" x14ac:dyDescent="0.35">
      <c r="C12" s="48" t="s">
        <v>18</v>
      </c>
      <c r="I12" s="60"/>
      <c r="J12" s="61"/>
      <c r="K12" s="61"/>
      <c r="L12" s="62"/>
      <c r="N12"/>
      <c r="O12"/>
      <c r="P12"/>
      <c r="Q12"/>
      <c r="R12"/>
      <c r="S12"/>
    </row>
    <row r="13" spans="2:19" ht="6" customHeight="1" x14ac:dyDescent="0.3">
      <c r="I13" s="52"/>
      <c r="J13" s="52"/>
      <c r="K13" s="52"/>
      <c r="L13" s="52"/>
      <c r="N13"/>
      <c r="O13"/>
      <c r="P13"/>
      <c r="Q13"/>
      <c r="R13"/>
      <c r="S13"/>
    </row>
    <row r="14" spans="2:19" ht="31.2" x14ac:dyDescent="0.3">
      <c r="C14" s="18" t="s">
        <v>8</v>
      </c>
      <c r="D14" s="18" t="s">
        <v>27</v>
      </c>
      <c r="E14" s="18" t="s">
        <v>9</v>
      </c>
      <c r="F14" s="18" t="s">
        <v>17</v>
      </c>
      <c r="G14" s="18" t="s">
        <v>10</v>
      </c>
      <c r="H14" s="18" t="s">
        <v>25</v>
      </c>
      <c r="I14" s="18" t="s">
        <v>11</v>
      </c>
      <c r="J14" s="18" t="s">
        <v>12</v>
      </c>
      <c r="K14" s="18" t="s">
        <v>24</v>
      </c>
      <c r="L14" s="18" t="s">
        <v>13</v>
      </c>
      <c r="N14"/>
      <c r="O14"/>
      <c r="P14"/>
      <c r="Q14"/>
      <c r="R14"/>
      <c r="S14"/>
    </row>
    <row r="15" spans="2:19" x14ac:dyDescent="0.3">
      <c r="C15" s="25" t="s">
        <v>14</v>
      </c>
      <c r="D15" s="49">
        <v>51</v>
      </c>
      <c r="E15" s="26">
        <v>42684</v>
      </c>
      <c r="F15" s="38">
        <f t="shared" ref="F15:F39" ca="1" si="0">IF(E15="","",(YEAR(Hoje)-YEAR(E15))*12+(MONTH(Hoje)-MONTH(E15))+IF(DAY(E15)&lt;=DAY(Hoje),0,-1))</f>
        <v>41</v>
      </c>
      <c r="G15" s="31">
        <v>1000</v>
      </c>
      <c r="H15" s="34">
        <v>3.798E-2</v>
      </c>
      <c r="I15" s="19">
        <f t="shared" ref="I15:I39" si="1">IF(G15="","",G15*Multa)</f>
        <v>20</v>
      </c>
      <c r="J15" s="39">
        <f t="shared" ref="J15:J39" ca="1" si="2">IF(G15="","",IF($K$6="Simples",G15*Juros/30*(Hoje-E15),IF($K$6="Composto",FV(((1+Juros)^(1/30))-1,Hoje-E15,0,-G15)-G15,0)))</f>
        <v>422</v>
      </c>
      <c r="K15" s="19">
        <f t="shared" ref="K15:K39" si="3">IF(G15="","",G15*H15)</f>
        <v>37.979999999999997</v>
      </c>
      <c r="L15" s="19">
        <f t="shared" ref="L15:L39" ca="1" si="4">SUM(I15:K15)+G15</f>
        <v>1479.98</v>
      </c>
      <c r="N15" s="58"/>
      <c r="O15"/>
      <c r="P15"/>
      <c r="Q15"/>
      <c r="R15"/>
      <c r="S15"/>
    </row>
    <row r="16" spans="2:19" x14ac:dyDescent="0.3">
      <c r="C16" s="27" t="s">
        <v>29</v>
      </c>
      <c r="D16" s="50">
        <v>82</v>
      </c>
      <c r="E16" s="28">
        <v>42679</v>
      </c>
      <c r="F16" s="38">
        <f t="shared" ca="1" si="0"/>
        <v>41</v>
      </c>
      <c r="G16" s="32">
        <v>252</v>
      </c>
      <c r="H16" s="34">
        <v>3.798E-2</v>
      </c>
      <c r="I16" s="19">
        <f t="shared" si="1"/>
        <v>5.04</v>
      </c>
      <c r="J16" s="39">
        <f t="shared" ca="1" si="2"/>
        <v>106.76400000000001</v>
      </c>
      <c r="K16" s="20">
        <f t="shared" si="3"/>
        <v>9.5709599999999995</v>
      </c>
      <c r="L16" s="20">
        <f t="shared" ca="1" si="4"/>
        <v>373.37495999999999</v>
      </c>
      <c r="N16"/>
      <c r="O16"/>
      <c r="P16"/>
      <c r="Q16"/>
      <c r="R16"/>
      <c r="S16"/>
    </row>
    <row r="17" spans="3:19" x14ac:dyDescent="0.3">
      <c r="C17" s="27"/>
      <c r="D17" s="50"/>
      <c r="E17" s="28"/>
      <c r="F17" s="38" t="str">
        <f t="shared" si="0"/>
        <v/>
      </c>
      <c r="G17" s="32"/>
      <c r="H17" s="34"/>
      <c r="I17" s="19" t="str">
        <f t="shared" si="1"/>
        <v/>
      </c>
      <c r="J17" s="39" t="str">
        <f t="shared" si="2"/>
        <v/>
      </c>
      <c r="K17" s="20" t="str">
        <f t="shared" si="3"/>
        <v/>
      </c>
      <c r="L17" s="20">
        <f t="shared" si="4"/>
        <v>0</v>
      </c>
      <c r="N17"/>
      <c r="O17"/>
      <c r="P17"/>
      <c r="Q17"/>
      <c r="R17"/>
      <c r="S17"/>
    </row>
    <row r="18" spans="3:19" x14ac:dyDescent="0.3">
      <c r="C18" s="27"/>
      <c r="D18" s="50"/>
      <c r="E18" s="28"/>
      <c r="F18" s="38" t="str">
        <f t="shared" si="0"/>
        <v/>
      </c>
      <c r="G18" s="32"/>
      <c r="H18" s="34"/>
      <c r="I18" s="19" t="str">
        <f t="shared" si="1"/>
        <v/>
      </c>
      <c r="J18" s="39" t="str">
        <f t="shared" si="2"/>
        <v/>
      </c>
      <c r="K18" s="20" t="str">
        <f t="shared" si="3"/>
        <v/>
      </c>
      <c r="L18" s="20">
        <f t="shared" si="4"/>
        <v>0</v>
      </c>
    </row>
    <row r="19" spans="3:19" x14ac:dyDescent="0.3">
      <c r="C19" s="27"/>
      <c r="D19" s="50"/>
      <c r="E19" s="28"/>
      <c r="F19" s="38" t="str">
        <f t="shared" si="0"/>
        <v/>
      </c>
      <c r="G19" s="32"/>
      <c r="H19" s="34"/>
      <c r="I19" s="19" t="str">
        <f t="shared" si="1"/>
        <v/>
      </c>
      <c r="J19" s="39" t="str">
        <f t="shared" si="2"/>
        <v/>
      </c>
      <c r="K19" s="20" t="str">
        <f t="shared" si="3"/>
        <v/>
      </c>
      <c r="L19" s="20">
        <f t="shared" si="4"/>
        <v>0</v>
      </c>
    </row>
    <row r="20" spans="3:19" x14ac:dyDescent="0.3">
      <c r="C20" s="27"/>
      <c r="D20" s="50"/>
      <c r="E20" s="28"/>
      <c r="F20" s="38" t="str">
        <f t="shared" si="0"/>
        <v/>
      </c>
      <c r="G20" s="32"/>
      <c r="H20" s="34"/>
      <c r="I20" s="19" t="str">
        <f t="shared" si="1"/>
        <v/>
      </c>
      <c r="J20" s="39" t="str">
        <f t="shared" si="2"/>
        <v/>
      </c>
      <c r="K20" s="20" t="str">
        <f t="shared" si="3"/>
        <v/>
      </c>
      <c r="L20" s="20">
        <f t="shared" si="4"/>
        <v>0</v>
      </c>
    </row>
    <row r="21" spans="3:19" x14ac:dyDescent="0.3">
      <c r="C21" s="27"/>
      <c r="D21" s="50"/>
      <c r="E21" s="28"/>
      <c r="F21" s="38" t="str">
        <f t="shared" si="0"/>
        <v/>
      </c>
      <c r="G21" s="32"/>
      <c r="H21" s="34"/>
      <c r="I21" s="19" t="str">
        <f t="shared" si="1"/>
        <v/>
      </c>
      <c r="J21" s="39" t="str">
        <f t="shared" si="2"/>
        <v/>
      </c>
      <c r="K21" s="20" t="str">
        <f t="shared" si="3"/>
        <v/>
      </c>
      <c r="L21" s="20">
        <f t="shared" si="4"/>
        <v>0</v>
      </c>
    </row>
    <row r="22" spans="3:19" x14ac:dyDescent="0.3">
      <c r="C22" s="27"/>
      <c r="D22" s="50"/>
      <c r="E22" s="28"/>
      <c r="F22" s="38" t="str">
        <f t="shared" si="0"/>
        <v/>
      </c>
      <c r="G22" s="32"/>
      <c r="H22" s="34"/>
      <c r="I22" s="19" t="str">
        <f t="shared" si="1"/>
        <v/>
      </c>
      <c r="J22" s="39" t="str">
        <f t="shared" si="2"/>
        <v/>
      </c>
      <c r="K22" s="20" t="str">
        <f t="shared" si="3"/>
        <v/>
      </c>
      <c r="L22" s="20">
        <f t="shared" si="4"/>
        <v>0</v>
      </c>
    </row>
    <row r="23" spans="3:19" x14ac:dyDescent="0.3">
      <c r="C23" s="27"/>
      <c r="D23" s="50"/>
      <c r="E23" s="28"/>
      <c r="F23" s="38" t="str">
        <f t="shared" si="0"/>
        <v/>
      </c>
      <c r="G23" s="32"/>
      <c r="H23" s="34"/>
      <c r="I23" s="19" t="str">
        <f t="shared" si="1"/>
        <v/>
      </c>
      <c r="J23" s="39" t="str">
        <f t="shared" si="2"/>
        <v/>
      </c>
      <c r="K23" s="20" t="str">
        <f t="shared" si="3"/>
        <v/>
      </c>
      <c r="L23" s="20">
        <f t="shared" si="4"/>
        <v>0</v>
      </c>
    </row>
    <row r="24" spans="3:19" x14ac:dyDescent="0.3">
      <c r="C24" s="27"/>
      <c r="D24" s="50"/>
      <c r="E24" s="28"/>
      <c r="F24" s="38" t="str">
        <f t="shared" si="0"/>
        <v/>
      </c>
      <c r="G24" s="32"/>
      <c r="H24" s="34"/>
      <c r="I24" s="19" t="str">
        <f t="shared" si="1"/>
        <v/>
      </c>
      <c r="J24" s="39" t="str">
        <f t="shared" si="2"/>
        <v/>
      </c>
      <c r="K24" s="20" t="str">
        <f t="shared" si="3"/>
        <v/>
      </c>
      <c r="L24" s="20">
        <f t="shared" si="4"/>
        <v>0</v>
      </c>
    </row>
    <row r="25" spans="3:19" x14ac:dyDescent="0.3">
      <c r="C25" s="27"/>
      <c r="D25" s="50"/>
      <c r="E25" s="28"/>
      <c r="F25" s="38" t="str">
        <f t="shared" si="0"/>
        <v/>
      </c>
      <c r="G25" s="32"/>
      <c r="H25" s="34"/>
      <c r="I25" s="19" t="str">
        <f t="shared" si="1"/>
        <v/>
      </c>
      <c r="J25" s="39" t="str">
        <f t="shared" si="2"/>
        <v/>
      </c>
      <c r="K25" s="20" t="str">
        <f t="shared" si="3"/>
        <v/>
      </c>
      <c r="L25" s="20">
        <f t="shared" si="4"/>
        <v>0</v>
      </c>
    </row>
    <row r="26" spans="3:19" x14ac:dyDescent="0.3">
      <c r="C26" s="27"/>
      <c r="D26" s="50"/>
      <c r="E26" s="28"/>
      <c r="F26" s="38" t="str">
        <f t="shared" si="0"/>
        <v/>
      </c>
      <c r="G26" s="32"/>
      <c r="H26" s="34"/>
      <c r="I26" s="19" t="str">
        <f t="shared" si="1"/>
        <v/>
      </c>
      <c r="J26" s="39" t="str">
        <f t="shared" si="2"/>
        <v/>
      </c>
      <c r="K26" s="20" t="str">
        <f t="shared" si="3"/>
        <v/>
      </c>
      <c r="L26" s="20">
        <f t="shared" si="4"/>
        <v>0</v>
      </c>
    </row>
    <row r="27" spans="3:19" x14ac:dyDescent="0.3">
      <c r="C27" s="27"/>
      <c r="D27" s="50"/>
      <c r="E27" s="28"/>
      <c r="F27" s="38" t="str">
        <f t="shared" si="0"/>
        <v/>
      </c>
      <c r="G27" s="32"/>
      <c r="H27" s="34"/>
      <c r="I27" s="19" t="str">
        <f t="shared" si="1"/>
        <v/>
      </c>
      <c r="J27" s="39" t="str">
        <f t="shared" si="2"/>
        <v/>
      </c>
      <c r="K27" s="20" t="str">
        <f t="shared" si="3"/>
        <v/>
      </c>
      <c r="L27" s="20">
        <f t="shared" si="4"/>
        <v>0</v>
      </c>
    </row>
    <row r="28" spans="3:19" x14ac:dyDescent="0.3">
      <c r="C28" s="27"/>
      <c r="D28" s="50"/>
      <c r="E28" s="28"/>
      <c r="F28" s="38" t="str">
        <f t="shared" ref="F28:F32" si="5">IF(E28="","",(YEAR(Hoje)-YEAR(E28))*12+(MONTH(Hoje)-MONTH(E28))+IF(DAY(E28)&lt;=DAY(Hoje),0,-1))</f>
        <v/>
      </c>
      <c r="G28" s="32"/>
      <c r="H28" s="34"/>
      <c r="I28" s="19" t="str">
        <f t="shared" ref="I28:I32" si="6">IF(G28="","",G28*Multa)</f>
        <v/>
      </c>
      <c r="J28" s="39" t="str">
        <f t="shared" si="2"/>
        <v/>
      </c>
      <c r="K28" s="20" t="str">
        <f t="shared" ref="K28:K32" si="7">IF(G28="","",G28*H28)</f>
        <v/>
      </c>
      <c r="L28" s="20">
        <f t="shared" ref="L28:L32" si="8">SUM(I28:K28)+G28</f>
        <v>0</v>
      </c>
    </row>
    <row r="29" spans="3:19" x14ac:dyDescent="0.3">
      <c r="C29" s="27"/>
      <c r="D29" s="50"/>
      <c r="E29" s="28"/>
      <c r="F29" s="38" t="str">
        <f t="shared" si="5"/>
        <v/>
      </c>
      <c r="G29" s="32"/>
      <c r="H29" s="34"/>
      <c r="I29" s="19" t="str">
        <f t="shared" si="6"/>
        <v/>
      </c>
      <c r="J29" s="39" t="str">
        <f t="shared" si="2"/>
        <v/>
      </c>
      <c r="K29" s="20" t="str">
        <f t="shared" si="7"/>
        <v/>
      </c>
      <c r="L29" s="20">
        <f t="shared" si="8"/>
        <v>0</v>
      </c>
    </row>
    <row r="30" spans="3:19" x14ac:dyDescent="0.3">
      <c r="C30" s="27"/>
      <c r="D30" s="50"/>
      <c r="E30" s="28"/>
      <c r="F30" s="38" t="str">
        <f t="shared" si="5"/>
        <v/>
      </c>
      <c r="G30" s="32"/>
      <c r="H30" s="34"/>
      <c r="I30" s="19" t="str">
        <f t="shared" si="6"/>
        <v/>
      </c>
      <c r="J30" s="39" t="str">
        <f t="shared" si="2"/>
        <v/>
      </c>
      <c r="K30" s="20" t="str">
        <f t="shared" si="7"/>
        <v/>
      </c>
      <c r="L30" s="20">
        <f t="shared" si="8"/>
        <v>0</v>
      </c>
    </row>
    <row r="31" spans="3:19" x14ac:dyDescent="0.3">
      <c r="C31" s="27"/>
      <c r="D31" s="50"/>
      <c r="E31" s="28"/>
      <c r="F31" s="38" t="str">
        <f t="shared" si="5"/>
        <v/>
      </c>
      <c r="G31" s="32"/>
      <c r="H31" s="34"/>
      <c r="I31" s="19" t="str">
        <f t="shared" si="6"/>
        <v/>
      </c>
      <c r="J31" s="39" t="str">
        <f t="shared" si="2"/>
        <v/>
      </c>
      <c r="K31" s="20" t="str">
        <f t="shared" si="7"/>
        <v/>
      </c>
      <c r="L31" s="20">
        <f t="shared" si="8"/>
        <v>0</v>
      </c>
    </row>
    <row r="32" spans="3:19" x14ac:dyDescent="0.3">
      <c r="C32" s="27"/>
      <c r="D32" s="50"/>
      <c r="E32" s="28"/>
      <c r="F32" s="38" t="str">
        <f t="shared" si="5"/>
        <v/>
      </c>
      <c r="G32" s="32"/>
      <c r="H32" s="34"/>
      <c r="I32" s="19" t="str">
        <f t="shared" si="6"/>
        <v/>
      </c>
      <c r="J32" s="39" t="str">
        <f t="shared" si="2"/>
        <v/>
      </c>
      <c r="K32" s="20" t="str">
        <f t="shared" si="7"/>
        <v/>
      </c>
      <c r="L32" s="20">
        <f t="shared" si="8"/>
        <v>0</v>
      </c>
    </row>
    <row r="33" spans="3:12" x14ac:dyDescent="0.3">
      <c r="C33" s="27"/>
      <c r="D33" s="50"/>
      <c r="E33" s="28"/>
      <c r="F33" s="38" t="str">
        <f t="shared" si="0"/>
        <v/>
      </c>
      <c r="G33" s="32"/>
      <c r="H33" s="34"/>
      <c r="I33" s="19" t="str">
        <f t="shared" si="1"/>
        <v/>
      </c>
      <c r="J33" s="39" t="str">
        <f t="shared" si="2"/>
        <v/>
      </c>
      <c r="K33" s="20" t="str">
        <f t="shared" si="3"/>
        <v/>
      </c>
      <c r="L33" s="20">
        <f t="shared" si="4"/>
        <v>0</v>
      </c>
    </row>
    <row r="34" spans="3:12" x14ac:dyDescent="0.3">
      <c r="C34" s="27"/>
      <c r="D34" s="50"/>
      <c r="E34" s="28"/>
      <c r="F34" s="38" t="str">
        <f t="shared" si="0"/>
        <v/>
      </c>
      <c r="G34" s="32"/>
      <c r="H34" s="34"/>
      <c r="I34" s="19" t="str">
        <f t="shared" si="1"/>
        <v/>
      </c>
      <c r="J34" s="39" t="str">
        <f t="shared" si="2"/>
        <v/>
      </c>
      <c r="K34" s="20" t="str">
        <f t="shared" si="3"/>
        <v/>
      </c>
      <c r="L34" s="20">
        <f t="shared" si="4"/>
        <v>0</v>
      </c>
    </row>
    <row r="35" spans="3:12" x14ac:dyDescent="0.3">
      <c r="C35" s="27"/>
      <c r="D35" s="50"/>
      <c r="E35" s="28"/>
      <c r="F35" s="38" t="str">
        <f t="shared" si="0"/>
        <v/>
      </c>
      <c r="G35" s="32"/>
      <c r="H35" s="34"/>
      <c r="I35" s="19" t="str">
        <f t="shared" si="1"/>
        <v/>
      </c>
      <c r="J35" s="39" t="str">
        <f t="shared" si="2"/>
        <v/>
      </c>
      <c r="K35" s="20" t="str">
        <f t="shared" si="3"/>
        <v/>
      </c>
      <c r="L35" s="20">
        <f t="shared" si="4"/>
        <v>0</v>
      </c>
    </row>
    <row r="36" spans="3:12" x14ac:dyDescent="0.3">
      <c r="C36" s="27"/>
      <c r="D36" s="50"/>
      <c r="E36" s="28"/>
      <c r="F36" s="38" t="str">
        <f t="shared" si="0"/>
        <v/>
      </c>
      <c r="G36" s="32"/>
      <c r="H36" s="34"/>
      <c r="I36" s="19" t="str">
        <f t="shared" si="1"/>
        <v/>
      </c>
      <c r="J36" s="39" t="str">
        <f t="shared" si="2"/>
        <v/>
      </c>
      <c r="K36" s="20" t="str">
        <f t="shared" si="3"/>
        <v/>
      </c>
      <c r="L36" s="20">
        <f t="shared" si="4"/>
        <v>0</v>
      </c>
    </row>
    <row r="37" spans="3:12" x14ac:dyDescent="0.3">
      <c r="C37" s="27"/>
      <c r="D37" s="50"/>
      <c r="E37" s="28"/>
      <c r="F37" s="38" t="str">
        <f t="shared" si="0"/>
        <v/>
      </c>
      <c r="G37" s="32"/>
      <c r="H37" s="34"/>
      <c r="I37" s="19" t="str">
        <f t="shared" si="1"/>
        <v/>
      </c>
      <c r="J37" s="39" t="str">
        <f t="shared" si="2"/>
        <v/>
      </c>
      <c r="K37" s="20" t="str">
        <f t="shared" si="3"/>
        <v/>
      </c>
      <c r="L37" s="20">
        <f t="shared" si="4"/>
        <v>0</v>
      </c>
    </row>
    <row r="38" spans="3:12" x14ac:dyDescent="0.3">
      <c r="C38" s="27"/>
      <c r="D38" s="50"/>
      <c r="E38" s="28"/>
      <c r="F38" s="38" t="str">
        <f t="shared" si="0"/>
        <v/>
      </c>
      <c r="G38" s="32"/>
      <c r="H38" s="34"/>
      <c r="I38" s="19" t="str">
        <f t="shared" si="1"/>
        <v/>
      </c>
      <c r="J38" s="39" t="str">
        <f t="shared" si="2"/>
        <v/>
      </c>
      <c r="K38" s="20" t="str">
        <f t="shared" si="3"/>
        <v/>
      </c>
      <c r="L38" s="20">
        <f t="shared" si="4"/>
        <v>0</v>
      </c>
    </row>
    <row r="39" spans="3:12" x14ac:dyDescent="0.3">
      <c r="C39" s="29"/>
      <c r="D39" s="51"/>
      <c r="E39" s="30"/>
      <c r="F39" s="38" t="str">
        <f t="shared" si="0"/>
        <v/>
      </c>
      <c r="G39" s="33"/>
      <c r="H39" s="35"/>
      <c r="I39" s="19" t="str">
        <f t="shared" si="1"/>
        <v/>
      </c>
      <c r="J39" s="39" t="str">
        <f t="shared" si="2"/>
        <v/>
      </c>
      <c r="K39" s="21" t="str">
        <f t="shared" si="3"/>
        <v/>
      </c>
      <c r="L39" s="21">
        <f t="shared" si="4"/>
        <v>0</v>
      </c>
    </row>
    <row r="40" spans="3:12" ht="15.6" x14ac:dyDescent="0.3">
      <c r="C40" s="22" t="s">
        <v>23</v>
      </c>
      <c r="D40" s="22"/>
      <c r="E40" s="22"/>
      <c r="F40" s="22"/>
      <c r="G40" s="23">
        <f>SUM(G15:G39)</f>
        <v>1252</v>
      </c>
      <c r="H40" s="23"/>
      <c r="I40" s="23">
        <f t="shared" ref="I40:L40" si="9">SUM(I15:I39)</f>
        <v>25.04</v>
      </c>
      <c r="J40" s="23">
        <f t="shared" ca="1" si="9"/>
        <v>528.76400000000001</v>
      </c>
      <c r="K40" s="23"/>
      <c r="L40" s="23">
        <f t="shared" ca="1" si="9"/>
        <v>1853.3549600000001</v>
      </c>
    </row>
    <row r="41" spans="3:12" s="43" customFormat="1" ht="6.9" customHeight="1" x14ac:dyDescent="0.3">
      <c r="C41" s="54"/>
      <c r="D41" s="54"/>
      <c r="E41" s="54"/>
      <c r="F41" s="54"/>
      <c r="G41" s="55"/>
      <c r="H41" s="55"/>
      <c r="I41" s="55"/>
      <c r="J41" s="55"/>
      <c r="K41" s="55"/>
      <c r="L41" s="55"/>
    </row>
    <row r="42" spans="3:12" x14ac:dyDescent="0.3">
      <c r="C42" s="57" t="s">
        <v>33</v>
      </c>
    </row>
    <row r="43" spans="3:12" s="43" customFormat="1" ht="5.0999999999999996" customHeight="1" x14ac:dyDescent="0.3">
      <c r="C43" s="53"/>
    </row>
    <row r="44" spans="3:12" x14ac:dyDescent="0.3">
      <c r="C44" s="59" t="s">
        <v>32</v>
      </c>
      <c r="D44" s="59"/>
      <c r="E44" s="59"/>
      <c r="F44" s="59"/>
      <c r="G44" s="59"/>
      <c r="H44" s="59"/>
      <c r="I44" s="59"/>
      <c r="J44" s="59"/>
      <c r="K44" s="59"/>
      <c r="L44" s="59"/>
    </row>
    <row r="45" spans="3:12" x14ac:dyDescent="0.3"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3:12" x14ac:dyDescent="0.3"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3:12" ht="27.9" customHeight="1" x14ac:dyDescent="0.3">
      <c r="C47" s="64" t="s">
        <v>35</v>
      </c>
      <c r="D47" s="64"/>
      <c r="E47" s="64"/>
      <c r="F47" s="64"/>
      <c r="G47" s="64"/>
      <c r="H47" s="64"/>
      <c r="I47" s="64"/>
      <c r="J47" s="64"/>
      <c r="K47" s="64"/>
      <c r="L47" s="64"/>
    </row>
  </sheetData>
  <autoFilter ref="C14:L14"/>
  <mergeCells count="4">
    <mergeCell ref="C44:L45"/>
    <mergeCell ref="I12:L12"/>
    <mergeCell ref="C46:L46"/>
    <mergeCell ref="C47:L47"/>
  </mergeCells>
  <conditionalFormatting sqref="F15:F27 F33:F39">
    <cfRule type="cellIs" dxfId="2" priority="3" operator="lessThan">
      <formula>0</formula>
    </cfRule>
  </conditionalFormatting>
  <conditionalFormatting sqref="G5">
    <cfRule type="containsBlanks" dxfId="1" priority="4">
      <formula>LEN(TRIM(G5))=0</formula>
    </cfRule>
  </conditionalFormatting>
  <conditionalFormatting sqref="F28:F32">
    <cfRule type="cellIs" dxfId="0" priority="1" operator="lessThan">
      <formula>0</formula>
    </cfRule>
  </conditionalFormatting>
  <dataValidations count="1">
    <dataValidation type="list" allowBlank="1" showInputMessage="1" showErrorMessage="1" sqref="K6">
      <formula1>"Composto,Simples"</formula1>
    </dataValidation>
  </dataValidations>
  <hyperlinks>
    <hyperlink ref="C8" r:id="rId1"/>
    <hyperlink ref="C9" r:id="rId2"/>
  </hyperlinks>
  <pageMargins left="0.511811024" right="0.511811024" top="0.78740157499999996" bottom="0.78740157499999996" header="0.31496062000000002" footer="0.31496062000000002"/>
  <pageSetup paperSize="9" scale="72" fitToHeight="0" orientation="landscape"/>
  <ignoredErrors>
    <ignoredError sqref="G5" unlockedFormula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Atrasados</vt:lpstr>
      <vt:lpstr>Hoje</vt:lpstr>
      <vt:lpstr>Juros</vt:lpstr>
      <vt:lpstr>Multa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Atrasados</dc:title>
  <dc:creator>Cadu Crestana</dc:creator>
  <dc:description>Elaborado por CDU Consultoria
www.cduconsultoria.com.br</dc:description>
  <cp:lastModifiedBy>Daniel Moreira Gomes</cp:lastModifiedBy>
  <cp:lastPrinted>2017-05-17T13:03:03Z</cp:lastPrinted>
  <dcterms:created xsi:type="dcterms:W3CDTF">2017-05-09T14:05:21Z</dcterms:created>
  <dcterms:modified xsi:type="dcterms:W3CDTF">2020-04-30T01:08:26Z</dcterms:modified>
</cp:coreProperties>
</file>